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05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F30" i="1" l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B24" i="1" l="1"/>
  <c r="C24" i="1"/>
  <c r="H17" i="1" l="1"/>
  <c r="J28" i="1" l="1"/>
  <c r="I28" i="1"/>
  <c r="D28" i="1"/>
  <c r="D30" i="1" l="1"/>
  <c r="D29" i="1"/>
  <c r="D27" i="1"/>
  <c r="D26" i="1"/>
  <c r="D25" i="1"/>
  <c r="D24" i="1"/>
  <c r="D23" i="1"/>
  <c r="D22" i="1"/>
  <c r="D21" i="1"/>
  <c r="D18" i="1"/>
  <c r="D16" i="1"/>
  <c r="D15" i="1"/>
  <c r="D14" i="1"/>
  <c r="D13" i="1"/>
  <c r="D11" i="1"/>
  <c r="D10" i="1"/>
  <c r="J30" i="1"/>
  <c r="J29" i="1"/>
  <c r="J27" i="1"/>
  <c r="J26" i="1"/>
  <c r="J25" i="1"/>
  <c r="J23" i="1"/>
  <c r="J22" i="1"/>
  <c r="J21" i="1"/>
  <c r="J18" i="1"/>
  <c r="J16" i="1"/>
  <c r="J15" i="1"/>
  <c r="J14" i="1"/>
  <c r="J13" i="1"/>
  <c r="J11" i="1"/>
  <c r="J10" i="1"/>
  <c r="I30" i="1"/>
  <c r="I29" i="1"/>
  <c r="I27" i="1"/>
  <c r="I26" i="1"/>
  <c r="I25" i="1"/>
  <c r="I23" i="1"/>
  <c r="I22" i="1"/>
  <c r="I21" i="1"/>
  <c r="I18" i="1"/>
  <c r="I16" i="1"/>
  <c r="I15" i="1"/>
  <c r="I14" i="1"/>
  <c r="I13" i="1"/>
  <c r="I11" i="1"/>
  <c r="I10" i="1"/>
  <c r="H24" i="1"/>
  <c r="I24" i="1" s="1"/>
  <c r="H20" i="1"/>
  <c r="H12" i="1"/>
  <c r="H9" i="1"/>
  <c r="C20" i="1"/>
  <c r="C17" i="1"/>
  <c r="C12" i="1"/>
  <c r="C9" i="1"/>
  <c r="B20" i="1"/>
  <c r="B19" i="1" s="1"/>
  <c r="B17" i="1"/>
  <c r="B9" i="1"/>
  <c r="B12" i="1"/>
  <c r="I17" i="1" l="1"/>
  <c r="J17" i="1"/>
  <c r="D17" i="1"/>
  <c r="J20" i="1"/>
  <c r="J9" i="1"/>
  <c r="I9" i="1"/>
  <c r="C19" i="1"/>
  <c r="D20" i="1"/>
  <c r="B8" i="1"/>
  <c r="C8" i="1"/>
  <c r="D12" i="1"/>
  <c r="J12" i="1"/>
  <c r="D9" i="1"/>
  <c r="J24" i="1"/>
  <c r="H19" i="1"/>
  <c r="I20" i="1"/>
  <c r="I12" i="1"/>
  <c r="H8" i="1"/>
  <c r="I19" i="1" l="1"/>
  <c r="D19" i="1"/>
  <c r="D8" i="1"/>
  <c r="B7" i="1"/>
  <c r="C7" i="1"/>
  <c r="J19" i="1"/>
  <c r="H7" i="1"/>
  <c r="I8" i="1"/>
  <c r="J8" i="1"/>
  <c r="J7" i="1" l="1"/>
  <c r="I7" i="1"/>
  <c r="D7" i="1"/>
</calcChain>
</file>

<file path=xl/sharedStrings.xml><?xml version="1.0" encoding="utf-8"?>
<sst xmlns="http://schemas.openxmlformats.org/spreadsheetml/2006/main" count="39" uniqueCount="38">
  <si>
    <t>Наименование доходов</t>
  </si>
  <si>
    <t>Исполнено</t>
  </si>
  <si>
    <t>2018 год</t>
  </si>
  <si>
    <t>% исполнения</t>
  </si>
  <si>
    <t>(+;-)</t>
  </si>
  <si>
    <t>%</t>
  </si>
  <si>
    <t>ДОХОДЫ (налоговые и неналоговые)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</si>
  <si>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</si>
  <si>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</si>
  <si>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</si>
  <si>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</si>
  <si>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</si>
  <si>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</si>
  <si>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</si>
  <si>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</si>
  <si>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</si>
  <si>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сборы, мобилизуемые на территориях муниципальных районов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</si>
  <si>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</si>
  <si>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</si>
  <si>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 и которые расположены в границах поселений, а также средства  от продажи права на заключение  договоров аренды 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</si>
  <si>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 и созданных  ими учреждений (за исключением имущества муниципальных бюджетных и 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</si>
  <si>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</si>
  <si>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</si>
  <si>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</si>
  <si>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</si>
  <si>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ШТРАФЫ, САНКЦИИ, ВОЗМЕЩЕНИЕ УЩЕРБА</t>
  </si>
  <si>
    <t>ПРОЧИЕ НЕНАЛОГОВЫЕ ДОХОДЫ</t>
  </si>
  <si>
    <t>патент</t>
  </si>
  <si>
    <t>продажа имущ</t>
  </si>
  <si>
    <t>продажа земли</t>
  </si>
  <si>
    <t>(тыс. руб.)</t>
  </si>
  <si>
    <t>2019 год</t>
  </si>
  <si>
    <t>Уточненный  план 2019 года</t>
  </si>
  <si>
    <t>Отклонение к 2019 года от 2018 года</t>
  </si>
  <si>
    <t>Темп роста к 2018 году</t>
  </si>
  <si>
    <t>АНАЛИЗ СТРУКТУРЫ 2019 года</t>
  </si>
  <si>
    <t>Структура План</t>
  </si>
  <si>
    <t>СтруктураФакт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</si>
</sst>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0" fillId="0" borderId="0" xfId="0" applyNumberFormat="1" applyFont="1" applyAlignment="1">
      <alignment horizontal="right"/>
    </xf>
    <xf numFmtId="16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="84" zoomScaleNormal="84" workbookViewId="0">
      <selection activeCell="G8" sqref="G8"/>
    </sheetView>
  </sheetViews>
  <sheetFormatPr defaultRowHeight="15" x14ac:dyDescent="0.25"/>
  <cols>
    <col min="1" max="1" width="37.42578125" customWidth="1"/>
    <col min="2" max="10" width="16.5703125" customWidth="1"/>
  </cols>
  <sheetData>
    <row r="1" spans="1:11" x14ac:dyDescent="0.25">
      <c r="A1" s="13" t="s">
        <v>35</v>
      </c>
      <c r="B1" s="13"/>
      <c r="C1" s="13"/>
      <c r="D1" s="13"/>
      <c r="E1" s="13"/>
      <c r="F1" s="13"/>
      <c r="G1" s="13"/>
      <c r="H1" s="13"/>
      <c r="I1" s="13"/>
      <c r="J1" s="13"/>
    </row>
    <row r="3" spans="1:11" x14ac:dyDescent="0.25">
      <c r="J3" s="8" t="s">
        <v>30</v>
      </c>
    </row>
    <row r="4" spans="1:11" ht="24" x14ac:dyDescent="0.25">
      <c r="A4" s="11" t="s">
        <v>0</v>
      </c>
      <c r="B4" s="12" t="s">
        <v>32</v>
      </c>
      <c r="C4" s="1" t="s">
        <v>1</v>
      </c>
      <c r="D4" s="12" t="s">
        <v>3</v>
      </c>
      <c r="E4" s="10"/>
      <c r="F4" s="12" t="s">
        <v>36</v>
      </c>
      <c r="G4" s="12" t="s">
        <v>37</v>
      </c>
      <c r="H4" s="1" t="s">
        <v>1</v>
      </c>
      <c r="I4" s="1" t="s">
        <v>33</v>
      </c>
      <c r="J4" s="1" t="s">
        <v>34</v>
      </c>
    </row>
    <row r="5" spans="1:11" x14ac:dyDescent="0.25">
      <c r="A5" s="11"/>
      <c r="B5" s="12"/>
      <c r="C5" s="1" t="s">
        <v>31</v>
      </c>
      <c r="D5" s="12"/>
      <c r="E5" s="10"/>
      <c r="F5" s="12"/>
      <c r="G5" s="12"/>
      <c r="H5" s="1" t="s">
        <v>2</v>
      </c>
      <c r="I5" s="1" t="s">
        <v>4</v>
      </c>
      <c r="J5" s="1" t="s">
        <v>5</v>
      </c>
    </row>
    <row r="6" spans="1:11" x14ac:dyDescent="0.25">
      <c r="A6" s="1">
        <v>1</v>
      </c>
      <c r="B6" s="1">
        <v>2</v>
      </c>
      <c r="C6" s="1">
        <v>3</v>
      </c>
      <c r="D6" s="1">
        <v>4</v>
      </c>
      <c r="E6" s="10"/>
      <c r="F6" s="1">
        <v>5</v>
      </c>
      <c r="G6" s="9"/>
      <c r="H6" s="1">
        <v>6</v>
      </c>
      <c r="I6" s="1">
        <v>7</v>
      </c>
      <c r="J6" s="1">
        <v>8</v>
      </c>
    </row>
    <row r="7" spans="1:11" ht="30.75" customHeight="1" x14ac:dyDescent="0.25">
      <c r="A7" s="2" t="s">
        <v>6</v>
      </c>
      <c r="B7" s="4">
        <f>B8+B19</f>
        <v>77469.899999999994</v>
      </c>
      <c r="C7" s="4">
        <f>C8+C19</f>
        <v>80406.600000000006</v>
      </c>
      <c r="D7" s="4">
        <f>C7/B7*100</f>
        <v>103.7907626058637</v>
      </c>
      <c r="E7" s="7">
        <f>C7/80406.6*100</f>
        <v>100</v>
      </c>
      <c r="F7" s="7">
        <f>B7/292219.6*100</f>
        <v>26.510850059338935</v>
      </c>
      <c r="G7" s="7">
        <f>C7/292811*100</f>
        <v>27.460238857146763</v>
      </c>
      <c r="H7" s="4">
        <f>H8+H19</f>
        <v>71219.600000000006</v>
      </c>
      <c r="I7" s="4">
        <f>C7-H7</f>
        <v>9187</v>
      </c>
      <c r="J7" s="4">
        <f>C7/H7*100</f>
        <v>112.89953889097946</v>
      </c>
      <c r="K7" s="5"/>
    </row>
    <row r="8" spans="1:11" ht="30.75" customHeight="1" x14ac:dyDescent="0.25">
      <c r="A8" s="2" t="s">
        <v>7</v>
      </c>
      <c r="B8" s="4">
        <f>B9+B11+B12+B16+B17</f>
        <v>69836.599999999991</v>
      </c>
      <c r="C8" s="4">
        <f>C9+C11+C12+C16+C17</f>
        <v>72152.800000000003</v>
      </c>
      <c r="D8" s="4">
        <f t="shared" ref="D8:D30" si="0">C8/B8*100</f>
        <v>103.31659903259897</v>
      </c>
      <c r="E8" s="7">
        <f t="shared" ref="E8:E30" si="1">C8/80406.6*100</f>
        <v>89.734922257625612</v>
      </c>
      <c r="F8" s="7">
        <f t="shared" ref="E8:F30" si="2">B8/292219.6*100</f>
        <v>23.898670725714496</v>
      </c>
      <c r="G8" s="7">
        <f t="shared" ref="G8:G30" si="3">C8/292811*100</f>
        <v>24.641423990218946</v>
      </c>
      <c r="H8" s="4">
        <f>H9+H11+H12+H16+H17</f>
        <v>63960.5</v>
      </c>
      <c r="I8" s="4">
        <f t="shared" ref="I8:I30" si="4">C8-H8</f>
        <v>8192.3000000000029</v>
      </c>
      <c r="J8" s="4">
        <f t="shared" ref="J8:J30" si="5">C8/H8*100</f>
        <v>112.8083739182777</v>
      </c>
      <c r="K8" s="5"/>
    </row>
    <row r="9" spans="1:11" ht="30.75" customHeight="1" x14ac:dyDescent="0.25">
      <c r="A9" s="3" t="s">
        <v>8</v>
      </c>
      <c r="B9" s="6">
        <f>B10</f>
        <v>47428.6</v>
      </c>
      <c r="C9" s="6">
        <f>C10</f>
        <v>49469.2</v>
      </c>
      <c r="D9" s="4">
        <f t="shared" si="0"/>
        <v>104.3024672876703</v>
      </c>
      <c r="E9" s="7">
        <f t="shared" si="1"/>
        <v>61.523805259767229</v>
      </c>
      <c r="F9" s="7">
        <f t="shared" si="2"/>
        <v>16.230465033830725</v>
      </c>
      <c r="G9" s="7">
        <f t="shared" si="3"/>
        <v>16.894583878337905</v>
      </c>
      <c r="H9" s="6">
        <f>H10</f>
        <v>44090</v>
      </c>
      <c r="I9" s="4">
        <f t="shared" si="4"/>
        <v>5379.1999999999971</v>
      </c>
      <c r="J9" s="4">
        <f t="shared" si="5"/>
        <v>112.20049897936039</v>
      </c>
      <c r="K9" s="5"/>
    </row>
    <row r="10" spans="1:11" ht="30.75" customHeight="1" x14ac:dyDescent="0.25">
      <c r="A10" s="3" t="s">
        <v>9</v>
      </c>
      <c r="B10" s="6">
        <v>47428.6</v>
      </c>
      <c r="C10" s="6">
        <v>49469.2</v>
      </c>
      <c r="D10" s="4">
        <f t="shared" si="0"/>
        <v>104.3024672876703</v>
      </c>
      <c r="E10" s="7">
        <f t="shared" si="1"/>
        <v>61.523805259767229</v>
      </c>
      <c r="F10" s="7">
        <f t="shared" si="2"/>
        <v>16.230465033830725</v>
      </c>
      <c r="G10" s="7">
        <f t="shared" si="3"/>
        <v>16.894583878337905</v>
      </c>
      <c r="H10" s="6">
        <v>44090</v>
      </c>
      <c r="I10" s="4">
        <f t="shared" si="4"/>
        <v>5379.1999999999971</v>
      </c>
      <c r="J10" s="4">
        <f t="shared" si="5"/>
        <v>112.20049897936039</v>
      </c>
      <c r="K10" s="5"/>
    </row>
    <row r="11" spans="1:11" ht="35.25" customHeight="1" x14ac:dyDescent="0.25">
      <c r="A11" s="3" t="s">
        <v>10</v>
      </c>
      <c r="B11" s="6">
        <v>14862.8</v>
      </c>
      <c r="C11" s="6">
        <v>14872</v>
      </c>
      <c r="D11" s="4">
        <f t="shared" si="0"/>
        <v>100.06189950749523</v>
      </c>
      <c r="E11" s="7">
        <f t="shared" si="1"/>
        <v>18.495994109936248</v>
      </c>
      <c r="F11" s="7">
        <f t="shared" si="2"/>
        <v>5.0861749177673232</v>
      </c>
      <c r="G11" s="7">
        <f t="shared" si="3"/>
        <v>5.0790441615922903</v>
      </c>
      <c r="H11" s="6">
        <v>12972.3</v>
      </c>
      <c r="I11" s="4">
        <f t="shared" si="4"/>
        <v>1899.7000000000007</v>
      </c>
      <c r="J11" s="4">
        <f t="shared" si="5"/>
        <v>114.64428050538456</v>
      </c>
      <c r="K11" s="5"/>
    </row>
    <row r="12" spans="1:11" ht="30.75" customHeight="1" x14ac:dyDescent="0.25">
      <c r="A12" s="3" t="s">
        <v>11</v>
      </c>
      <c r="B12" s="6">
        <f>B13+B14+B15</f>
        <v>7041.3</v>
      </c>
      <c r="C12" s="6">
        <f>C13+C14+C15</f>
        <v>7229.2999999999993</v>
      </c>
      <c r="D12" s="4">
        <f t="shared" si="0"/>
        <v>102.66996151278882</v>
      </c>
      <c r="E12" s="7">
        <f t="shared" si="1"/>
        <v>8.9909286053632389</v>
      </c>
      <c r="F12" s="7">
        <f t="shared" si="2"/>
        <v>2.4095919643993766</v>
      </c>
      <c r="G12" s="7">
        <f t="shared" si="3"/>
        <v>2.4689304705082802</v>
      </c>
      <c r="H12" s="6">
        <f>H13+H14+H15</f>
        <v>6228</v>
      </c>
      <c r="I12" s="4">
        <f t="shared" si="4"/>
        <v>1001.2999999999993</v>
      </c>
      <c r="J12" s="4">
        <f t="shared" si="5"/>
        <v>116.07739242132304</v>
      </c>
      <c r="K12" s="5"/>
    </row>
    <row r="13" spans="1:11" ht="30.75" customHeight="1" x14ac:dyDescent="0.25">
      <c r="A13" s="3" t="s">
        <v>12</v>
      </c>
      <c r="B13" s="6">
        <v>5183.6000000000004</v>
      </c>
      <c r="C13" s="6">
        <v>5162.7</v>
      </c>
      <c r="D13" s="4">
        <f t="shared" si="0"/>
        <v>99.596805309051618</v>
      </c>
      <c r="E13" s="7">
        <f t="shared" si="1"/>
        <v>6.4207415809149984</v>
      </c>
      <c r="F13" s="7">
        <f t="shared" si="2"/>
        <v>1.7738714309375556</v>
      </c>
      <c r="G13" s="7">
        <f t="shared" si="3"/>
        <v>1.7631509745193996</v>
      </c>
      <c r="H13" s="6">
        <v>5427.8</v>
      </c>
      <c r="I13" s="4">
        <f t="shared" si="4"/>
        <v>-265.10000000000036</v>
      </c>
      <c r="J13" s="4">
        <f t="shared" si="5"/>
        <v>95.115884888905256</v>
      </c>
      <c r="K13" s="5"/>
    </row>
    <row r="14" spans="1:11" ht="30.75" customHeight="1" x14ac:dyDescent="0.25">
      <c r="A14" s="3" t="s">
        <v>27</v>
      </c>
      <c r="B14" s="6">
        <v>50</v>
      </c>
      <c r="C14" s="6">
        <v>70.5</v>
      </c>
      <c r="D14" s="4">
        <f t="shared" si="0"/>
        <v>141</v>
      </c>
      <c r="E14" s="7">
        <f t="shared" si="1"/>
        <v>8.7679369603987728E-2</v>
      </c>
      <c r="F14" s="7">
        <f t="shared" si="2"/>
        <v>1.7110419698062689E-2</v>
      </c>
      <c r="G14" s="7">
        <f t="shared" si="3"/>
        <v>2.4076964321695562E-2</v>
      </c>
      <c r="H14" s="6">
        <v>62.9</v>
      </c>
      <c r="I14" s="4">
        <f t="shared" si="4"/>
        <v>7.6000000000000014</v>
      </c>
      <c r="J14" s="4">
        <f t="shared" si="5"/>
        <v>112.08267090620032</v>
      </c>
      <c r="K14" s="5"/>
    </row>
    <row r="15" spans="1:11" ht="30.75" customHeight="1" x14ac:dyDescent="0.25">
      <c r="A15" s="3" t="s">
        <v>13</v>
      </c>
      <c r="B15" s="6">
        <v>1807.7</v>
      </c>
      <c r="C15" s="6">
        <v>1996.1</v>
      </c>
      <c r="D15" s="4">
        <f t="shared" si="0"/>
        <v>110.42208331028378</v>
      </c>
      <c r="E15" s="7">
        <f t="shared" si="1"/>
        <v>2.482507654844254</v>
      </c>
      <c r="F15" s="7">
        <f t="shared" si="2"/>
        <v>0.61861011376375852</v>
      </c>
      <c r="G15" s="7">
        <f t="shared" si="3"/>
        <v>0.68170253166718453</v>
      </c>
      <c r="H15" s="6">
        <v>737.3</v>
      </c>
      <c r="I15" s="4">
        <f t="shared" si="4"/>
        <v>1258.8</v>
      </c>
      <c r="J15" s="4">
        <f t="shared" si="5"/>
        <v>270.7310457073105</v>
      </c>
      <c r="K15" s="5"/>
    </row>
    <row r="16" spans="1:11" ht="30.75" customHeight="1" x14ac:dyDescent="0.25">
      <c r="A16" s="3" t="s">
        <v>14</v>
      </c>
      <c r="B16" s="6">
        <v>503.9</v>
      </c>
      <c r="C16" s="6">
        <v>582.29999999999995</v>
      </c>
      <c r="D16" s="4">
        <f t="shared" si="0"/>
        <v>115.55864258781503</v>
      </c>
      <c r="E16" s="7">
        <f t="shared" si="1"/>
        <v>0.72419428255889429</v>
      </c>
      <c r="F16" s="7">
        <f t="shared" si="2"/>
        <v>0.17243880971707579</v>
      </c>
      <c r="G16" s="7">
        <f t="shared" si="3"/>
        <v>0.1988654797804727</v>
      </c>
      <c r="H16" s="6">
        <v>670.2</v>
      </c>
      <c r="I16" s="4">
        <f t="shared" si="4"/>
        <v>-87.900000000000091</v>
      </c>
      <c r="J16" s="4">
        <f t="shared" si="5"/>
        <v>86.884512085944479</v>
      </c>
      <c r="K16" s="5"/>
    </row>
    <row r="17" spans="1:11" ht="43.5" customHeight="1" x14ac:dyDescent="0.25">
      <c r="A17" s="3" t="s">
        <v>15</v>
      </c>
      <c r="B17" s="6">
        <f>B18</f>
        <v>0</v>
      </c>
      <c r="C17" s="6">
        <f>C18</f>
        <v>0</v>
      </c>
      <c r="D17" s="4" t="e">
        <f t="shared" si="0"/>
        <v>#DIV/0!</v>
      </c>
      <c r="E17" s="7">
        <f t="shared" si="1"/>
        <v>0</v>
      </c>
      <c r="F17" s="7">
        <f t="shared" si="2"/>
        <v>0</v>
      </c>
      <c r="G17" s="7">
        <f t="shared" si="3"/>
        <v>0</v>
      </c>
      <c r="H17" s="6">
        <f>H18</f>
        <v>0</v>
      </c>
      <c r="I17" s="4">
        <f t="shared" si="4"/>
        <v>0</v>
      </c>
      <c r="J17" s="4" t="e">
        <f t="shared" si="5"/>
        <v>#DIV/0!</v>
      </c>
      <c r="K17" s="5"/>
    </row>
    <row r="18" spans="1:11" ht="30.75" customHeight="1" x14ac:dyDescent="0.25">
      <c r="A18" s="3" t="s">
        <v>16</v>
      </c>
      <c r="B18" s="6">
        <v>0</v>
      </c>
      <c r="C18" s="6">
        <v>0</v>
      </c>
      <c r="D18" s="4" t="e">
        <f t="shared" si="0"/>
        <v>#DIV/0!</v>
      </c>
      <c r="E18" s="7">
        <f t="shared" si="1"/>
        <v>0</v>
      </c>
      <c r="F18" s="7">
        <f t="shared" si="2"/>
        <v>0</v>
      </c>
      <c r="G18" s="7">
        <f t="shared" si="3"/>
        <v>0</v>
      </c>
      <c r="H18" s="6">
        <v>0</v>
      </c>
      <c r="I18" s="4">
        <f t="shared" si="4"/>
        <v>0</v>
      </c>
      <c r="J18" s="4" t="e">
        <f t="shared" si="5"/>
        <v>#DIV/0!</v>
      </c>
      <c r="K18" s="5"/>
    </row>
    <row r="19" spans="1:11" ht="30.75" customHeight="1" x14ac:dyDescent="0.25">
      <c r="A19" s="2" t="s">
        <v>17</v>
      </c>
      <c r="B19" s="4">
        <f>B20+B24+B26+B27+B28+B29+B30</f>
        <v>7633.2999999999993</v>
      </c>
      <c r="C19" s="4">
        <f>C20+C24+C26+C27+C28+C29+C30</f>
        <v>8253.7999999999993</v>
      </c>
      <c r="D19" s="4">
        <f t="shared" si="0"/>
        <v>108.12885645788846</v>
      </c>
      <c r="E19" s="7">
        <f t="shared" si="1"/>
        <v>10.26507774237438</v>
      </c>
      <c r="F19" s="7">
        <f t="shared" si="2"/>
        <v>2.6121793336244385</v>
      </c>
      <c r="G19" s="7">
        <f t="shared" si="3"/>
        <v>2.8188148669278132</v>
      </c>
      <c r="H19" s="4">
        <f>H20+H24+H26+H27+H28+H29+H30</f>
        <v>7259.0999999999995</v>
      </c>
      <c r="I19" s="4">
        <f t="shared" si="4"/>
        <v>994.69999999999982</v>
      </c>
      <c r="J19" s="4">
        <f t="shared" si="5"/>
        <v>113.70280062266671</v>
      </c>
      <c r="K19" s="5"/>
    </row>
    <row r="20" spans="1:11" ht="47.25" customHeight="1" x14ac:dyDescent="0.25">
      <c r="A20" s="3" t="s">
        <v>18</v>
      </c>
      <c r="B20" s="6">
        <f>B21+B22+B23</f>
        <v>5472.2</v>
      </c>
      <c r="C20" s="6">
        <f>C21+C22+C23</f>
        <v>5935.3</v>
      </c>
      <c r="D20" s="4">
        <f t="shared" si="0"/>
        <v>108.46277548335222</v>
      </c>
      <c r="E20" s="7">
        <f t="shared" si="1"/>
        <v>7.3816079774545864</v>
      </c>
      <c r="F20" s="7">
        <f t="shared" si="2"/>
        <v>1.872632773434773</v>
      </c>
      <c r="G20" s="7">
        <f t="shared" si="3"/>
        <v>2.02700718210723</v>
      </c>
      <c r="H20" s="6">
        <f>H21+H22+H23</f>
        <v>4829.1000000000004</v>
      </c>
      <c r="I20" s="4">
        <f t="shared" si="4"/>
        <v>1106.1999999999998</v>
      </c>
      <c r="J20" s="4">
        <f t="shared" si="5"/>
        <v>122.90695988900622</v>
      </c>
      <c r="K20" s="5"/>
    </row>
    <row r="21" spans="1:11" ht="88.5" customHeight="1" x14ac:dyDescent="0.25">
      <c r="A21" s="3" t="s">
        <v>19</v>
      </c>
      <c r="B21" s="6">
        <v>4675.5</v>
      </c>
      <c r="C21" s="6">
        <v>5163.8</v>
      </c>
      <c r="D21" s="4">
        <f t="shared" si="0"/>
        <v>110.44380280183938</v>
      </c>
      <c r="E21" s="7">
        <f t="shared" si="1"/>
        <v>6.4221096278166216</v>
      </c>
      <c r="F21" s="7">
        <f t="shared" si="2"/>
        <v>1.5999953459658423</v>
      </c>
      <c r="G21" s="7">
        <f t="shared" si="3"/>
        <v>1.7635266434662633</v>
      </c>
      <c r="H21" s="6">
        <v>4318.1000000000004</v>
      </c>
      <c r="I21" s="4">
        <f t="shared" si="4"/>
        <v>845.69999999999982</v>
      </c>
      <c r="J21" s="4">
        <f t="shared" si="5"/>
        <v>119.58500266320836</v>
      </c>
      <c r="K21" s="5"/>
    </row>
    <row r="22" spans="1:11" ht="83.25" customHeight="1" x14ac:dyDescent="0.25">
      <c r="A22" s="3" t="s">
        <v>20</v>
      </c>
      <c r="B22" s="6">
        <v>785.7</v>
      </c>
      <c r="C22" s="6">
        <v>760.5</v>
      </c>
      <c r="D22" s="4">
        <f t="shared" si="0"/>
        <v>96.792668957617394</v>
      </c>
      <c r="E22" s="7">
        <f t="shared" si="1"/>
        <v>0.94581788062173999</v>
      </c>
      <c r="F22" s="7">
        <f t="shared" si="2"/>
        <v>0.26887313513535716</v>
      </c>
      <c r="G22" s="7">
        <f t="shared" si="3"/>
        <v>0.25972384917233299</v>
      </c>
      <c r="H22" s="6">
        <v>503.5</v>
      </c>
      <c r="I22" s="4">
        <f t="shared" si="4"/>
        <v>257</v>
      </c>
      <c r="J22" s="4">
        <f t="shared" si="5"/>
        <v>151.04270109235352</v>
      </c>
      <c r="K22" s="5"/>
    </row>
    <row r="23" spans="1:11" ht="66" customHeight="1" x14ac:dyDescent="0.25">
      <c r="A23" s="3" t="s">
        <v>21</v>
      </c>
      <c r="B23" s="6">
        <v>11</v>
      </c>
      <c r="C23" s="6">
        <v>11</v>
      </c>
      <c r="D23" s="4">
        <f t="shared" si="0"/>
        <v>100</v>
      </c>
      <c r="E23" s="7">
        <f t="shared" si="1"/>
        <v>1.3680469016225034E-2</v>
      </c>
      <c r="F23" s="7">
        <f t="shared" si="2"/>
        <v>3.7642923335737921E-3</v>
      </c>
      <c r="G23" s="7">
        <f t="shared" si="3"/>
        <v>3.7566894686333501E-3</v>
      </c>
      <c r="H23" s="6">
        <v>7.5</v>
      </c>
      <c r="I23" s="4">
        <f t="shared" si="4"/>
        <v>3.5</v>
      </c>
      <c r="J23" s="4">
        <f t="shared" si="5"/>
        <v>146.66666666666666</v>
      </c>
      <c r="K23" s="5"/>
    </row>
    <row r="24" spans="1:11" ht="30.75" customHeight="1" x14ac:dyDescent="0.25">
      <c r="A24" s="3" t="s">
        <v>22</v>
      </c>
      <c r="B24" s="6">
        <f>B25</f>
        <v>152.69999999999999</v>
      </c>
      <c r="C24" s="6">
        <f>C25</f>
        <v>257.3</v>
      </c>
      <c r="D24" s="4">
        <f t="shared" si="0"/>
        <v>168.50032743942373</v>
      </c>
      <c r="E24" s="7">
        <f t="shared" si="1"/>
        <v>0.31999860707951833</v>
      </c>
      <c r="F24" s="7">
        <f t="shared" si="2"/>
        <v>5.2255221757883455E-2</v>
      </c>
      <c r="G24" s="7">
        <f t="shared" si="3"/>
        <v>8.787238184357829E-2</v>
      </c>
      <c r="H24" s="6">
        <f>H25</f>
        <v>129.69999999999999</v>
      </c>
      <c r="I24" s="4">
        <f t="shared" si="4"/>
        <v>127.60000000000002</v>
      </c>
      <c r="J24" s="4">
        <f t="shared" si="5"/>
        <v>198.38087895142641</v>
      </c>
      <c r="K24" s="5"/>
    </row>
    <row r="25" spans="1:11" ht="30.75" customHeight="1" x14ac:dyDescent="0.25">
      <c r="A25" s="3" t="s">
        <v>23</v>
      </c>
      <c r="B25" s="6">
        <v>152.69999999999999</v>
      </c>
      <c r="C25" s="6">
        <v>257.3</v>
      </c>
      <c r="D25" s="4">
        <f t="shared" si="0"/>
        <v>168.50032743942373</v>
      </c>
      <c r="E25" s="7">
        <f t="shared" si="1"/>
        <v>0.31999860707951833</v>
      </c>
      <c r="F25" s="7">
        <f t="shared" si="2"/>
        <v>5.2255221757883455E-2</v>
      </c>
      <c r="G25" s="7">
        <f t="shared" si="3"/>
        <v>8.787238184357829E-2</v>
      </c>
      <c r="H25" s="6">
        <v>129.69999999999999</v>
      </c>
      <c r="I25" s="4">
        <f t="shared" si="4"/>
        <v>127.60000000000002</v>
      </c>
      <c r="J25" s="4">
        <f t="shared" si="5"/>
        <v>198.38087895142641</v>
      </c>
      <c r="K25" s="5"/>
    </row>
    <row r="26" spans="1:11" ht="39.75" customHeight="1" x14ac:dyDescent="0.25">
      <c r="A26" s="3" t="s">
        <v>24</v>
      </c>
      <c r="B26" s="6">
        <v>53.9</v>
      </c>
      <c r="C26" s="6">
        <v>64.7</v>
      </c>
      <c r="D26" s="4">
        <f t="shared" si="0"/>
        <v>120.03710575139148</v>
      </c>
      <c r="E26" s="7">
        <f t="shared" si="1"/>
        <v>8.0466031395432708E-2</v>
      </c>
      <c r="F26" s="7">
        <f t="shared" si="2"/>
        <v>1.844503243451158E-2</v>
      </c>
      <c r="G26" s="7">
        <f t="shared" si="3"/>
        <v>2.2096164420052525E-2</v>
      </c>
      <c r="H26" s="6">
        <v>34.200000000000003</v>
      </c>
      <c r="I26" s="4">
        <f t="shared" si="4"/>
        <v>30.5</v>
      </c>
      <c r="J26" s="4">
        <f t="shared" si="5"/>
        <v>189.18128654970761</v>
      </c>
      <c r="K26" s="5"/>
    </row>
    <row r="27" spans="1:11" ht="30.75" customHeight="1" x14ac:dyDescent="0.25">
      <c r="A27" s="3" t="s">
        <v>28</v>
      </c>
      <c r="B27" s="6"/>
      <c r="C27" s="6"/>
      <c r="D27" s="4" t="e">
        <f t="shared" si="0"/>
        <v>#DIV/0!</v>
      </c>
      <c r="E27" s="7">
        <f t="shared" si="1"/>
        <v>0</v>
      </c>
      <c r="F27" s="7">
        <f t="shared" si="2"/>
        <v>0</v>
      </c>
      <c r="G27" s="7">
        <f t="shared" si="3"/>
        <v>0</v>
      </c>
      <c r="H27" s="6">
        <v>168.5</v>
      </c>
      <c r="I27" s="4">
        <f t="shared" si="4"/>
        <v>-168.5</v>
      </c>
      <c r="J27" s="4">
        <f t="shared" si="5"/>
        <v>0</v>
      </c>
      <c r="K27" s="5"/>
    </row>
    <row r="28" spans="1:11" ht="30.75" customHeight="1" x14ac:dyDescent="0.25">
      <c r="A28" s="3" t="s">
        <v>29</v>
      </c>
      <c r="B28" s="6">
        <v>1283</v>
      </c>
      <c r="C28" s="6">
        <v>1316.7</v>
      </c>
      <c r="D28" s="4">
        <f t="shared" ref="D28" si="6">C28/B28*100</f>
        <v>102.62665627435699</v>
      </c>
      <c r="E28" s="7">
        <f t="shared" si="1"/>
        <v>1.6375521412421368</v>
      </c>
      <c r="F28" s="7">
        <f t="shared" si="2"/>
        <v>0.43905336945228868</v>
      </c>
      <c r="G28" s="7">
        <f t="shared" si="3"/>
        <v>0.44967572939541212</v>
      </c>
      <c r="H28" s="6">
        <v>1137.9000000000001</v>
      </c>
      <c r="I28" s="4">
        <f t="shared" ref="I28" si="7">C28-H28</f>
        <v>178.79999999999995</v>
      </c>
      <c r="J28" s="4">
        <f t="shared" ref="J28" si="8">C28/H28*100</f>
        <v>115.71315581334036</v>
      </c>
      <c r="K28" s="5"/>
    </row>
    <row r="29" spans="1:11" ht="30.75" customHeight="1" x14ac:dyDescent="0.25">
      <c r="A29" s="3" t="s">
        <v>25</v>
      </c>
      <c r="B29" s="6">
        <v>634</v>
      </c>
      <c r="C29" s="6">
        <v>642.29999999999995</v>
      </c>
      <c r="D29" s="4">
        <f t="shared" si="0"/>
        <v>101.30914826498423</v>
      </c>
      <c r="E29" s="7">
        <f t="shared" si="1"/>
        <v>0.79881502264739446</v>
      </c>
      <c r="F29" s="7">
        <f t="shared" si="2"/>
        <v>0.21696012177143492</v>
      </c>
      <c r="G29" s="7">
        <f t="shared" si="3"/>
        <v>0.21935651324574554</v>
      </c>
      <c r="H29" s="6">
        <v>943.5</v>
      </c>
      <c r="I29" s="4">
        <f t="shared" si="4"/>
        <v>-301.20000000000005</v>
      </c>
      <c r="J29" s="4">
        <f t="shared" si="5"/>
        <v>68.076311605723362</v>
      </c>
      <c r="K29" s="5"/>
    </row>
    <row r="30" spans="1:11" ht="30.75" customHeight="1" x14ac:dyDescent="0.25">
      <c r="A30" s="3" t="s">
        <v>26</v>
      </c>
      <c r="B30" s="6">
        <v>37.5</v>
      </c>
      <c r="C30" s="6">
        <v>37.5</v>
      </c>
      <c r="D30" s="4">
        <f t="shared" si="0"/>
        <v>100</v>
      </c>
      <c r="E30" s="7">
        <f t="shared" si="1"/>
        <v>4.663796255531262E-2</v>
      </c>
      <c r="F30" s="7">
        <f t="shared" si="2"/>
        <v>1.283281477354702E-2</v>
      </c>
      <c r="G30" s="7">
        <f t="shared" si="3"/>
        <v>1.2806895915795513E-2</v>
      </c>
      <c r="H30" s="6">
        <v>16.2</v>
      </c>
      <c r="I30" s="4">
        <f t="shared" si="4"/>
        <v>21.3</v>
      </c>
      <c r="J30" s="4">
        <f t="shared" si="5"/>
        <v>231.4814814814815</v>
      </c>
      <c r="K30" s="5"/>
    </row>
  </sheetData>
  <mergeCells count="6">
    <mergeCell ref="A4:A5"/>
    <mergeCell ref="B4:B5"/>
    <mergeCell ref="D4:D5"/>
    <mergeCell ref="F4:F5"/>
    <mergeCell ref="A1:J1"/>
    <mergeCell ref="G4:G5"/>
  </mergeCells>
  <pageMargins left="0" right="0" top="0" bottom="0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2020-03-20T10:50:49Z</cp:lastPrinted>
  <dcterms:created xsi:type="dcterms:W3CDTF">2019-03-27T06:12:45Z</dcterms:created>
  <dcterms:modified xsi:type="dcterms:W3CDTF">2020-03-20T11:00:53Z</dcterms:modified>
</cp:coreProperties>
</file>